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chequedejeuner-my.sharepoint.com/personal/ede_monizze_be/Documents/PPP/"/>
    </mc:Choice>
  </mc:AlternateContent>
  <xr:revisionPtr revIDLastSave="133" documentId="8_{DC4E985A-FE31-4FB5-B2BF-609F7368630F}" xr6:coauthVersionLast="47" xr6:coauthVersionMax="47" xr10:uidLastSave="{B4DA0580-612F-4A84-B6C8-54C1739CE0A7}"/>
  <bookViews>
    <workbookView xWindow="-108" yWindow="-108" windowWidth="23256" windowHeight="12456" xr2:uid="{00000000-000D-0000-FFFF-FFFF00000000}"/>
  </bookViews>
  <sheets>
    <sheet name="PPP Calculator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D21" i="3"/>
  <c r="F21" i="3" s="1"/>
  <c r="D12" i="3"/>
  <c r="H12" i="3"/>
  <c r="F12" i="3"/>
  <c r="D14" i="3" l="1"/>
  <c r="D15" i="3" s="1"/>
  <c r="D20" i="3" l="1"/>
  <c r="F20" i="3" l="1"/>
  <c r="D24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<sst xmlns="http://schemas.openxmlformats.org/spreadsheetml/2006/main" count="26" uniqueCount="26">
  <si>
    <t>Simulateur CP 200</t>
  </si>
  <si>
    <t>Compléter les cases en surbrillance verte</t>
  </si>
  <si>
    <t>Exercice 2019</t>
  </si>
  <si>
    <t>Exercice 2020</t>
  </si>
  <si>
    <t>Exercice 2021</t>
  </si>
  <si>
    <t>Exercice 2022</t>
  </si>
  <si>
    <t>Total bilantaire</t>
  </si>
  <si>
    <t>Benefice d'exploitation
(compte de résultat code 9901)</t>
  </si>
  <si>
    <t>Ratio (9901/Total Bilantaire)</t>
  </si>
  <si>
    <t>Ratio Moyen  19-20-21</t>
  </si>
  <si>
    <t>2022 vs ratio moyen</t>
  </si>
  <si>
    <t>Ratio</t>
  </si>
  <si>
    <t>Condition Remplie</t>
  </si>
  <si>
    <t>Détail</t>
  </si>
  <si>
    <t>Condition 1</t>
  </si>
  <si>
    <r>
      <t>Le ratio entre le bénéfice d’exploitation (code 9901) et le total bilantaire de 2022 est au moins </t>
    </r>
    <r>
      <rPr>
        <b/>
        <sz val="14"/>
        <color rgb="FF2C2C2C"/>
        <rFont val="Arial Nova"/>
      </rPr>
      <t>1,25 fois supérieur</t>
    </r>
    <r>
      <rPr>
        <sz val="14"/>
        <color rgb="FF2C2C2C"/>
        <rFont val="Arial Nova"/>
      </rPr>
      <t> à la moyenne du même ratio pour les trois années comptables (2019, 2020, 2021)</t>
    </r>
    <r>
      <rPr>
        <sz val="14"/>
        <color indexed="8"/>
        <rFont val="Arial Nova"/>
      </rPr>
      <t>. Si ratio = au moins 1,5 alors 250€, si ratio au moins = 2 alors 375€</t>
    </r>
  </si>
  <si>
    <t>Condition 2</t>
  </si>
  <si>
    <t>Le bénéfice d’exploitation de 2022 (code 9901) s’élève au moins à 5% du total bilantaire de 2022</t>
  </si>
  <si>
    <t>Prime pouvoir d'achat</t>
  </si>
  <si>
    <r>
      <t>Montant à Octroyer(</t>
    </r>
    <r>
      <rPr>
        <b/>
        <sz val="14"/>
        <color rgb="FFF59100"/>
        <rFont val="Arial Nova"/>
      </rPr>
      <t>*</t>
    </r>
    <r>
      <rPr>
        <b/>
        <sz val="14"/>
        <color indexed="8"/>
        <rFont val="Arial Nova"/>
      </rPr>
      <t>)</t>
    </r>
  </si>
  <si>
    <t>*au prorata des jours prestés (ou assimilés) entre le 1/11/2022 et 31/10/2023</t>
  </si>
  <si>
    <t>* au prorata du taux d'emploi</t>
  </si>
  <si>
    <t>*pour autant qu'un mois d'ancienneté est acquis au 31/10/23</t>
  </si>
  <si>
    <t>* pour les employés en service le 31.10.2023</t>
  </si>
  <si>
    <t>Veuillez confirmer vos résultats auprès de votre responsable financier pour toute information supplémentaire.</t>
  </si>
  <si>
    <t xml:space="preserve">*Ce simulateur est destiné à vous donner une réponse à titre indicatif, basée sur les règles générales en vigueur et ne constitue en aucun cas un avis de la part de Monizze.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</si>
</sst>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 Nova"/>
    </font>
    <font>
      <b/>
      <sz val="24"/>
      <color rgb="FFF59100"/>
      <name val="Arial Nova"/>
    </font>
    <font>
      <b/>
      <sz val="14"/>
      <name val="Arial Nova"/>
    </font>
    <font>
      <b/>
      <sz val="12"/>
      <name val="Arial Nova"/>
    </font>
    <font>
      <sz val="12"/>
      <name val="Arial Nova"/>
    </font>
    <font>
      <sz val="14"/>
      <name val="Arial Nova"/>
    </font>
    <font>
      <b/>
      <sz val="14"/>
      <color rgb="FFF59100"/>
      <name val="Arial Nova"/>
    </font>
    <font>
      <sz val="14"/>
      <color indexed="8"/>
      <name val="Arial Nova"/>
    </font>
    <font>
      <b/>
      <sz val="14"/>
      <color rgb="FF2C2C2C"/>
      <name val="Arial Nova"/>
    </font>
    <font>
      <sz val="14"/>
      <color rgb="FF2C2C2C"/>
      <name val="Arial Nova"/>
    </font>
    <font>
      <b/>
      <sz val="14"/>
      <color indexed="8"/>
      <name val="Arial Nova"/>
    </font>
    <font>
      <b/>
      <sz val="14"/>
      <color theme="0"/>
      <name val="Arial Nova"/>
    </font>
    <font>
      <sz val="12"/>
      <color theme="0" tint="-0.499984740745262"/>
      <name val="Arial Nova"/>
    </font>
    <font>
      <sz val="14"/>
      <color theme="1"/>
      <name val="Arial Nova"/>
    </font>
    <font>
      <sz val="9"/>
      <color rgb="FF000000"/>
      <name val="Times New Roman"/>
      <family val="1"/>
    </font>
    <font>
      <sz val="12"/>
      <color theme="0" tint="-0.499984740745262"/>
      <name val="Arial Nova"/>
      <family val="2"/>
    </font>
    <font>
      <sz val="14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rgb="FFF591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8" fillId="0" borderId="0" xfId="2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4" fillId="2" borderId="0" xfId="1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10" fontId="5" fillId="0" borderId="0" xfId="2" applyNumberFormat="1" applyFont="1" applyBorder="1" applyAlignment="1">
      <alignment horizontal="center" vertical="center"/>
    </xf>
    <xf numFmtId="10" fontId="8" fillId="4" borderId="0" xfId="0" applyNumberFormat="1" applyFont="1" applyFill="1" applyAlignment="1">
      <alignment horizontal="center" vertical="center"/>
    </xf>
    <xf numFmtId="2" fontId="10" fillId="4" borderId="0" xfId="2" applyNumberFormat="1" applyFont="1" applyFill="1" applyBorder="1" applyAlignment="1">
      <alignment horizontal="center" vertical="center"/>
    </xf>
    <xf numFmtId="9" fontId="10" fillId="4" borderId="0" xfId="2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0" fillId="4" borderId="0" xfId="0" applyFont="1" applyFill="1" applyAlignment="1" applyProtection="1">
      <alignment horizontal="center" vertical="center"/>
      <protection hidden="1"/>
    </xf>
    <xf numFmtId="164" fontId="8" fillId="5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59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467360</xdr:colOff>
      <xdr:row>2</xdr:row>
      <xdr:rowOff>254000</xdr:rowOff>
    </xdr:from>
    <xdr:to>
      <xdr:col>10</xdr:col>
      <xdr:colOff>25400</xdr:colOff>
      <xdr:row>4</xdr:row>
      <xdr:rowOff>25400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9F9CC70-A471-F7BB-BB2A-5C3014906E9A}"/>
            </a:ext>
          </a:extLst>
        </xdr:cNvPr>
        <xdr:cNvSpPr/>
      </xdr:nvSpPr>
      <xdr:spPr>
        <a:xfrm>
          <a:off x="5397500" y="1041400"/>
          <a:ext cx="7061200" cy="330200"/>
        </a:xfrm>
        <a:prstGeom prst="roundRect">
          <a:avLst>
            <a:gd name="adj" fmla="val 24359"/>
          </a:avLst>
        </a:prstGeom>
        <a:noFill/>
        <a:ln w="444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3</xdr:col>
      <xdr:colOff>0</xdr:colOff>
      <xdr:row>22</xdr:row>
      <xdr:rowOff>266700</xdr:rowOff>
    </xdr:from>
    <xdr:to>
      <xdr:col>5</xdr:col>
      <xdr:colOff>12700</xdr:colOff>
      <xdr:row>24</xdr:row>
      <xdr:rowOff>38100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ECE1ABD3-C1B9-B982-04D6-F53691E4E6CC}"/>
            </a:ext>
          </a:extLst>
        </xdr:cNvPr>
        <xdr:cNvSpPr/>
      </xdr:nvSpPr>
      <xdr:spPr>
        <a:xfrm>
          <a:off x="2819400" y="5715000"/>
          <a:ext cx="1816100" cy="330200"/>
        </a:xfrm>
        <a:prstGeom prst="roundRect">
          <a:avLst>
            <a:gd name="adj" fmla="val 20238"/>
          </a:avLst>
        </a:prstGeom>
        <a:noFill/>
        <a:ln w="50800">
          <a:solidFill>
            <a:srgbClr val="F591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2</xdr:col>
      <xdr:colOff>2578100</xdr:colOff>
      <xdr:row>12</xdr:row>
      <xdr:rowOff>266700</xdr:rowOff>
    </xdr:from>
    <xdr:to>
      <xdr:col>4</xdr:col>
      <xdr:colOff>38100</xdr:colOff>
      <xdr:row>15</xdr:row>
      <xdr:rowOff>12700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81106121-8645-4006-3665-43FC8571DCA5}"/>
            </a:ext>
          </a:extLst>
        </xdr:cNvPr>
        <xdr:cNvSpPr/>
      </xdr:nvSpPr>
      <xdr:spPr>
        <a:xfrm>
          <a:off x="5397500" y="3479800"/>
          <a:ext cx="1663700" cy="584200"/>
        </a:xfrm>
        <a:prstGeom prst="roundRect">
          <a:avLst>
            <a:gd name="adj" fmla="val 8772"/>
          </a:avLst>
        </a:prstGeom>
        <a:noFill/>
        <a:ln w="635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2578100</xdr:colOff>
      <xdr:row>19</xdr:row>
      <xdr:rowOff>12700</xdr:rowOff>
    </xdr:from>
    <xdr:to>
      <xdr:col>6</xdr:col>
      <xdr:colOff>12700</xdr:colOff>
      <xdr:row>21</xdr:row>
      <xdr:rowOff>0</xdr:rowOff>
    </xdr:to>
    <xdr:sp macro="" textlink="">
      <xdr:nvSpPr>
        <xdr:cNvPr id="13" name="Rounded Rectangle 12">
          <a:extLst>
            <a:ext uri="{FF2B5EF4-FFF2-40B4-BE49-F238E27FC236}">
              <a16:creationId xmlns:a16="http://schemas.microsoft.com/office/drawing/2014/main" id="{9219F565-A75F-F04A-845A-E30A946B9E37}"/>
            </a:ext>
          </a:extLst>
        </xdr:cNvPr>
        <xdr:cNvSpPr/>
      </xdr:nvSpPr>
      <xdr:spPr>
        <a:xfrm>
          <a:off x="5397500" y="4978400"/>
          <a:ext cx="3441700" cy="1447800"/>
        </a:xfrm>
        <a:prstGeom prst="roundRect">
          <a:avLst>
            <a:gd name="adj" fmla="val 8772"/>
          </a:avLst>
        </a:prstGeom>
        <a:noFill/>
        <a:ln w="63500"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5CC0-506A-4CF7-8F51-BBBD413196F4}">
  <dimension ref="B2:M33"/>
  <sheetViews>
    <sheetView showGridLines="0" tabSelected="1" zoomScale="88" workbookViewId="0">
      <selection activeCell="L9" sqref="L9"/>
    </sheetView>
  </sheetViews>
  <sheetFormatPr defaultColWidth="8.6640625" defaultRowHeight="15.6" x14ac:dyDescent="0.3"/>
  <cols>
    <col min="1" max="1" width="2.6640625" style="1" customWidth="1"/>
    <col min="2" max="2" width="41.33203125" style="1" customWidth="1"/>
    <col min="3" max="3" width="6.6640625" style="1" customWidth="1"/>
    <col min="4" max="4" width="20.6640625" style="1" customWidth="1"/>
    <col min="5" max="5" width="2.6640625" style="1" customWidth="1"/>
    <col min="6" max="6" width="21.44140625" style="1" customWidth="1"/>
    <col min="7" max="7" width="2.6640625" style="1" customWidth="1"/>
    <col min="8" max="8" width="20.6640625" style="1" customWidth="1"/>
    <col min="9" max="9" width="2.6640625" style="1" customWidth="1"/>
    <col min="10" max="10" width="20.6640625" style="1" customWidth="1"/>
    <col min="11" max="11" width="2.44140625" style="1" customWidth="1"/>
    <col min="12" max="12" width="44.109375" style="1" customWidth="1"/>
    <col min="13" max="13" width="10.44140625" style="1" bestFit="1" customWidth="1"/>
    <col min="14" max="16384" width="8.6640625" style="1"/>
  </cols>
  <sheetData>
    <row r="2" spans="2:12" ht="46.95" customHeight="1" x14ac:dyDescent="0.3">
      <c r="B2" s="1" t="e" vm="1">
        <v>#VALUE!</v>
      </c>
      <c r="D2" s="30" t="s">
        <v>0</v>
      </c>
      <c r="E2" s="30"/>
      <c r="F2" s="30"/>
      <c r="G2" s="30"/>
      <c r="H2" s="30"/>
      <c r="I2" s="30"/>
      <c r="J2" s="30"/>
    </row>
    <row r="3" spans="2:12" s="3" customFormat="1" ht="22.2" customHeight="1" x14ac:dyDescent="0.3"/>
    <row r="4" spans="2:12" s="3" customFormat="1" ht="22.2" customHeight="1" x14ac:dyDescent="0.3">
      <c r="D4" s="31" t="s">
        <v>1</v>
      </c>
      <c r="E4" s="31"/>
      <c r="F4" s="31"/>
      <c r="G4" s="31"/>
      <c r="H4" s="31"/>
      <c r="I4" s="31"/>
      <c r="J4" s="31"/>
    </row>
    <row r="5" spans="2:12" s="3" customFormat="1" ht="22.2" customHeight="1" x14ac:dyDescent="0.3">
      <c r="B5" s="4"/>
      <c r="C5" s="4"/>
      <c r="D5" s="5"/>
      <c r="E5" s="5"/>
      <c r="F5" s="5"/>
      <c r="G5" s="5"/>
      <c r="H5" s="5"/>
      <c r="I5" s="5"/>
      <c r="J5" s="5"/>
    </row>
    <row r="6" spans="2:12" s="3" customFormat="1" ht="22.2" customHeight="1" x14ac:dyDescent="0.3">
      <c r="D6" s="5"/>
      <c r="E6" s="5"/>
      <c r="F6" s="5"/>
      <c r="G6" s="5"/>
      <c r="H6" s="5"/>
      <c r="I6" s="5"/>
      <c r="J6" s="5"/>
    </row>
    <row r="7" spans="2:12" s="7" customFormat="1" ht="22.2" customHeight="1" x14ac:dyDescent="0.3">
      <c r="B7" s="6"/>
      <c r="C7" s="6"/>
      <c r="D7" s="11" t="s">
        <v>2</v>
      </c>
      <c r="E7" s="11"/>
      <c r="F7" s="11" t="s">
        <v>3</v>
      </c>
      <c r="G7" s="11"/>
      <c r="H7" s="11" t="s">
        <v>4</v>
      </c>
      <c r="I7" s="11"/>
      <c r="J7" s="11" t="s">
        <v>5</v>
      </c>
    </row>
    <row r="8" spans="2:12" s="7" customFormat="1" ht="7.95" customHeight="1" x14ac:dyDescent="0.3">
      <c r="B8" s="6"/>
      <c r="C8" s="6"/>
      <c r="D8" s="11"/>
      <c r="E8" s="11"/>
      <c r="F8" s="11"/>
      <c r="G8" s="11"/>
      <c r="H8" s="11"/>
      <c r="I8" s="11"/>
      <c r="J8" s="11"/>
    </row>
    <row r="9" spans="2:12" s="7" customFormat="1" ht="22.2" customHeight="1" x14ac:dyDescent="0.3">
      <c r="B9" s="6" t="s">
        <v>6</v>
      </c>
      <c r="C9" s="6"/>
      <c r="D9" s="27">
        <v>1000</v>
      </c>
      <c r="E9" s="12"/>
      <c r="F9" s="27">
        <v>1000</v>
      </c>
      <c r="G9" s="12"/>
      <c r="H9" s="27">
        <v>1000</v>
      </c>
      <c r="I9" s="12"/>
      <c r="J9" s="27">
        <v>10000</v>
      </c>
    </row>
    <row r="10" spans="2:12" s="7" customFormat="1" ht="45" customHeight="1" x14ac:dyDescent="0.3">
      <c r="B10" s="25" t="s">
        <v>7</v>
      </c>
      <c r="C10" s="6"/>
      <c r="D10" s="27">
        <v>100</v>
      </c>
      <c r="E10" s="12"/>
      <c r="F10" s="27">
        <v>100</v>
      </c>
      <c r="G10" s="12"/>
      <c r="H10" s="27">
        <v>100</v>
      </c>
      <c r="I10" s="12"/>
      <c r="J10" s="27">
        <v>2000</v>
      </c>
    </row>
    <row r="11" spans="2:12" s="7" customFormat="1" ht="7.2" customHeight="1" x14ac:dyDescent="0.3">
      <c r="B11" s="6"/>
      <c r="C11" s="6"/>
      <c r="D11" s="12"/>
      <c r="E11" s="12"/>
      <c r="F11" s="12"/>
      <c r="G11" s="12"/>
      <c r="H11" s="12"/>
      <c r="I11" s="12"/>
      <c r="J11" s="12"/>
    </row>
    <row r="12" spans="2:12" s="7" customFormat="1" ht="22.2" customHeight="1" x14ac:dyDescent="0.3">
      <c r="B12" s="6" t="s">
        <v>8</v>
      </c>
      <c r="C12" s="6"/>
      <c r="D12" s="14">
        <f>D10/D9</f>
        <v>0.1</v>
      </c>
      <c r="E12" s="14"/>
      <c r="F12" s="14">
        <f>F10/F9</f>
        <v>0.1</v>
      </c>
      <c r="G12" s="14"/>
      <c r="H12" s="14">
        <f>H10/H9</f>
        <v>0.1</v>
      </c>
      <c r="I12" s="14"/>
      <c r="J12" s="14">
        <f>J10/J9</f>
        <v>0.2</v>
      </c>
      <c r="L12" s="8"/>
    </row>
    <row r="13" spans="2:12" s="7" customFormat="1" ht="22.2" customHeight="1" x14ac:dyDescent="0.3">
      <c r="B13" s="6"/>
      <c r="C13" s="6"/>
      <c r="D13" s="14"/>
      <c r="E13" s="14"/>
      <c r="F13" s="14"/>
      <c r="G13" s="14"/>
      <c r="H13" s="14"/>
      <c r="I13" s="14"/>
      <c r="J13" s="14"/>
      <c r="L13" s="8"/>
    </row>
    <row r="14" spans="2:12" s="7" customFormat="1" ht="22.2" customHeight="1" x14ac:dyDescent="0.3">
      <c r="B14" s="6" t="s">
        <v>9</v>
      </c>
      <c r="C14" s="6"/>
      <c r="D14" s="15">
        <f>AVERAGE(D12:H12)</f>
        <v>0.10000000000000002</v>
      </c>
      <c r="E14" s="14"/>
      <c r="F14" s="14"/>
      <c r="G14" s="14"/>
      <c r="H14" s="14"/>
      <c r="I14" s="14"/>
      <c r="J14" s="14"/>
      <c r="L14" s="8"/>
    </row>
    <row r="15" spans="2:12" s="7" customFormat="1" ht="22.2" customHeight="1" x14ac:dyDescent="0.3">
      <c r="B15" s="20" t="s">
        <v>10</v>
      </c>
      <c r="C15" s="20"/>
      <c r="D15" s="15">
        <f>(J12/D14)</f>
        <v>1.9999999999999998</v>
      </c>
      <c r="E15" s="14"/>
      <c r="F15" s="14"/>
      <c r="G15" s="14"/>
      <c r="H15" s="14"/>
      <c r="I15" s="14"/>
      <c r="J15" s="14"/>
      <c r="L15" s="8"/>
    </row>
    <row r="16" spans="2:12" s="7" customFormat="1" ht="22.2" customHeight="1" x14ac:dyDescent="0.3">
      <c r="B16" s="6"/>
      <c r="C16" s="6"/>
      <c r="D16" s="14"/>
      <c r="E16" s="14"/>
      <c r="F16" s="14"/>
      <c r="G16" s="14"/>
      <c r="H16" s="14"/>
      <c r="I16" s="14"/>
      <c r="J16" s="14"/>
      <c r="L16" s="8"/>
    </row>
    <row r="17" spans="2:13" s="3" customFormat="1" ht="22.2" customHeight="1" x14ac:dyDescent="0.3">
      <c r="B17" s="5"/>
      <c r="C17" s="5"/>
      <c r="D17" s="5"/>
      <c r="E17" s="5"/>
    </row>
    <row r="18" spans="2:13" s="7" customFormat="1" ht="22.2" customHeight="1" x14ac:dyDescent="0.3">
      <c r="D18" s="19" t="s">
        <v>11</v>
      </c>
      <c r="F18" s="19" t="s">
        <v>12</v>
      </c>
      <c r="H18" s="9" t="s">
        <v>13</v>
      </c>
    </row>
    <row r="19" spans="2:13" s="7" customFormat="1" ht="6" customHeight="1" x14ac:dyDescent="0.3">
      <c r="E19" s="2"/>
    </row>
    <row r="20" spans="2:13" s="7" customFormat="1" ht="74.400000000000006" customHeight="1" x14ac:dyDescent="0.3">
      <c r="B20" s="18" t="s">
        <v>14</v>
      </c>
      <c r="C20" s="18"/>
      <c r="D20" s="16">
        <f>J12/D14</f>
        <v>1.9999999999999998</v>
      </c>
      <c r="E20" s="16"/>
      <c r="F20" s="26" t="str">
        <f>IF(D20&gt;=1.25,"YES","NO")</f>
        <v>YES</v>
      </c>
      <c r="H20" s="29" t="s">
        <v>15</v>
      </c>
      <c r="I20" s="29"/>
      <c r="J20" s="29"/>
      <c r="K20" s="29"/>
      <c r="L20" s="29"/>
      <c r="M20" s="29"/>
    </row>
    <row r="21" spans="2:13" s="7" customFormat="1" ht="55.95" customHeight="1" x14ac:dyDescent="0.3">
      <c r="B21" s="18" t="s">
        <v>16</v>
      </c>
      <c r="C21" s="18"/>
      <c r="D21" s="17">
        <f>J10/J9</f>
        <v>0.2</v>
      </c>
      <c r="E21" s="17"/>
      <c r="F21" s="26" t="str">
        <f>IF(D21&gt;=0.05,"YES","NO")</f>
        <v>YES</v>
      </c>
      <c r="H21" s="21" t="s">
        <v>17</v>
      </c>
    </row>
    <row r="22" spans="2:13" s="3" customFormat="1" ht="22.2" customHeight="1" x14ac:dyDescent="0.3"/>
    <row r="23" spans="2:13" s="3" customFormat="1" ht="22.2" customHeight="1" x14ac:dyDescent="0.3">
      <c r="B23" s="7"/>
      <c r="C23" s="7"/>
      <c r="D23" s="9" t="s">
        <v>18</v>
      </c>
      <c r="E23" s="9"/>
    </row>
    <row r="24" spans="2:13" s="3" customFormat="1" ht="22.2" customHeight="1" x14ac:dyDescent="0.3">
      <c r="B24" s="9" t="s">
        <v>19</v>
      </c>
      <c r="C24" s="9"/>
      <c r="D24" s="10">
        <f>IF(AND(F20="YES",F21="YES",D20&lt;1.5),125,IF(AND(F20="YES",F21="YES",D20&lt;2),250,IF(AND(F20="YES",F21="YES",D20&gt;=2),375,0)))</f>
        <v>375</v>
      </c>
      <c r="E24" s="10"/>
    </row>
    <row r="25" spans="2:13" s="3" customFormat="1" ht="22.2" customHeight="1" x14ac:dyDescent="0.3"/>
    <row r="26" spans="2:13" s="3" customFormat="1" ht="22.2" customHeight="1" x14ac:dyDescent="0.3">
      <c r="D26" s="28" t="s">
        <v>20</v>
      </c>
      <c r="E26" s="28"/>
      <c r="F26" s="28"/>
      <c r="G26" s="28"/>
      <c r="H26" s="28"/>
      <c r="I26" s="28"/>
      <c r="J26" s="28"/>
    </row>
    <row r="27" spans="2:13" s="3" customFormat="1" ht="22.2" customHeight="1" x14ac:dyDescent="0.3">
      <c r="D27" s="28" t="s">
        <v>21</v>
      </c>
      <c r="E27" s="28"/>
      <c r="F27" s="28"/>
      <c r="G27" s="28"/>
      <c r="H27" s="28"/>
      <c r="I27" s="28"/>
      <c r="J27" s="28"/>
    </row>
    <row r="28" spans="2:13" s="3" customFormat="1" ht="22.2" customHeight="1" x14ac:dyDescent="0.3">
      <c r="D28" s="28" t="s">
        <v>22</v>
      </c>
      <c r="E28" s="28"/>
      <c r="F28" s="28"/>
      <c r="G28" s="28"/>
      <c r="H28" s="28"/>
      <c r="I28" s="28"/>
      <c r="J28" s="28"/>
    </row>
    <row r="29" spans="2:13" s="3" customFormat="1" ht="22.2" customHeight="1" x14ac:dyDescent="0.3">
      <c r="D29" s="28" t="s">
        <v>23</v>
      </c>
      <c r="E29" s="28"/>
      <c r="F29" s="28"/>
      <c r="G29" s="28"/>
      <c r="H29" s="28"/>
      <c r="I29" s="28"/>
      <c r="J29" s="28"/>
    </row>
    <row r="30" spans="2:13" s="3" customFormat="1" ht="22.2" customHeight="1" x14ac:dyDescent="0.3">
      <c r="D30" s="24" t="s">
        <v>25</v>
      </c>
      <c r="E30" s="13"/>
      <c r="F30" s="13"/>
      <c r="G30" s="13"/>
      <c r="H30" s="13"/>
      <c r="I30" s="13"/>
      <c r="J30" s="13"/>
    </row>
    <row r="31" spans="2:13" s="3" customFormat="1" ht="22.2" customHeight="1" x14ac:dyDescent="0.3">
      <c r="D31" s="24" t="s">
        <v>24</v>
      </c>
      <c r="E31" s="13"/>
      <c r="F31" s="13"/>
      <c r="G31" s="13"/>
      <c r="H31" s="13"/>
      <c r="I31" s="13"/>
      <c r="J31" s="13"/>
    </row>
    <row r="32" spans="2:13" s="3" customFormat="1" ht="46.2" customHeight="1" x14ac:dyDescent="0.3">
      <c r="D32" s="23"/>
      <c r="E32" s="23"/>
      <c r="F32" s="23"/>
      <c r="G32" s="23"/>
      <c r="H32" s="23"/>
      <c r="I32" s="23"/>
      <c r="J32" s="23"/>
      <c r="K32" s="23"/>
    </row>
    <row r="33" spans="3:3" x14ac:dyDescent="0.3">
      <c r="C33" s="22"/>
    </row>
  </sheetData>
  <sheetProtection sheet="1" objects="1" scenarios="1"/>
  <mergeCells count="7">
    <mergeCell ref="D29:J29"/>
    <mergeCell ref="H20:M20"/>
    <mergeCell ref="D2:J2"/>
    <mergeCell ref="D4:J4"/>
    <mergeCell ref="D26:J26"/>
    <mergeCell ref="D27:J27"/>
    <mergeCell ref="D28:J28"/>
  </mergeCells>
  <phoneticPr fontId="2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6d81126-0042-48f8-a9d4-ed2c87da01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741CD5F73ED4F950EB35D20D7E4AD" ma:contentTypeVersion="13" ma:contentTypeDescription="Crée un document." ma:contentTypeScope="" ma:versionID="6af473a80656a44c9c63c96b2dbc4221">
  <xsd:schema xmlns:xsd="http://www.w3.org/2001/XMLSchema" xmlns:xs="http://www.w3.org/2001/XMLSchema" xmlns:p="http://schemas.microsoft.com/office/2006/metadata/properties" xmlns:ns3="76d81126-0042-48f8-a9d4-ed2c87da012a" xmlns:ns4="2fead733-29b3-43ca-99a3-0082ab722faf" targetNamespace="http://schemas.microsoft.com/office/2006/metadata/properties" ma:root="true" ma:fieldsID="d002eb44955241ce7cb688a81e4e18b6" ns3:_="" ns4:_="">
    <xsd:import namespace="76d81126-0042-48f8-a9d4-ed2c87da012a"/>
    <xsd:import namespace="2fead733-29b3-43ca-99a3-0082ab722f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81126-0042-48f8-a9d4-ed2c87da01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ad733-29b3-43ca-99a3-0082ab722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F73D06-D7B4-4DF1-BFDE-D27FDD9F296B}">
  <ds:schemaRefs>
    <ds:schemaRef ds:uri="http://schemas.microsoft.com/office/2006/metadata/properties"/>
    <ds:schemaRef ds:uri="http://schemas.microsoft.com/office/infopath/2007/PartnerControls"/>
    <ds:schemaRef ds:uri="76d81126-0042-48f8-a9d4-ed2c87da012a"/>
  </ds:schemaRefs>
</ds:datastoreItem>
</file>

<file path=customXml/itemProps2.xml><?xml version="1.0" encoding="utf-8"?>
<ds:datastoreItem xmlns:ds="http://schemas.openxmlformats.org/officeDocument/2006/customXml" ds:itemID="{183BC46F-5DD7-41D1-9F00-248E66C227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F5CDBC-4896-4DF1-9741-9FB6B6EE6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d81126-0042-48f8-a9d4-ed2c87da012a"/>
    <ds:schemaRef ds:uri="2fead733-29b3-43ca-99a3-0082ab722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Emeline Delporte</cp:lastModifiedBy>
  <cp:revision/>
  <dcterms:created xsi:type="dcterms:W3CDTF">2023-06-28T10:07:18Z</dcterms:created>
  <dcterms:modified xsi:type="dcterms:W3CDTF">2023-10-26T08:50:27Z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0x010100311741CD5F73ED4F950EB35D20D7E4AD</vt:lpwstr>
  </property>
</Properties>
</file>